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nsuke/Desktop/"/>
    </mc:Choice>
  </mc:AlternateContent>
  <xr:revisionPtr revIDLastSave="0" documentId="8_{57FDF428-E390-CB42-9652-54D0FE0FC052}" xr6:coauthVersionLast="40" xr6:coauthVersionMax="40" xr10:uidLastSave="{00000000-0000-0000-0000-000000000000}"/>
  <bookViews>
    <workbookView xWindow="480" yWindow="460" windowWidth="28300" windowHeight="16900" xr2:uid="{17F9B3D3-417C-434D-B725-22DED326F648}"/>
  </bookViews>
  <sheets>
    <sheet name="Sheet1" sheetId="1" r:id="rId1"/>
  </sheets>
  <definedNames>
    <definedName name="_xlnm.Print_Area" localSheetId="0">Sheet1!$A$1:$F$29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2" i="1" s="1"/>
  <c r="E27" i="1" s="1"/>
  <c r="D10" i="1"/>
  <c r="D5" i="1"/>
  <c r="D14" i="1" s="1"/>
  <c r="D15" i="1" s="1"/>
  <c r="E29" i="1" l="1"/>
  <c r="E28" i="1"/>
  <c r="D11" i="1"/>
  <c r="D13" i="1" s="1"/>
  <c r="C27" i="1" s="1"/>
  <c r="D18" i="1"/>
  <c r="D27" i="1" s="1"/>
  <c r="D29" i="1" l="1"/>
  <c r="D28" i="1"/>
  <c r="C28" i="1"/>
  <c r="C29" i="1"/>
</calcChain>
</file>

<file path=xl/sharedStrings.xml><?xml version="1.0" encoding="utf-8"?>
<sst xmlns="http://schemas.openxmlformats.org/spreadsheetml/2006/main" count="61" uniqueCount="48">
  <si>
    <t>ミドボン</t>
    <phoneticPr fontId="1"/>
  </si>
  <si>
    <t>ml</t>
    <phoneticPr fontId="1"/>
  </si>
  <si>
    <t>g</t>
    <phoneticPr fontId="1"/>
  </si>
  <si>
    <t>本</t>
    <rPh sb="0" eb="1">
      <t>ホン</t>
    </rPh>
    <phoneticPr fontId="1"/>
  </si>
  <si>
    <t>補充時何プッシュ</t>
    <rPh sb="0" eb="1">
      <t>ナンプッシュ</t>
    </rPh>
    <phoneticPr fontId="1"/>
  </si>
  <si>
    <t>実使用係数</t>
    <rPh sb="0" eb="2">
      <t>ケイスウ</t>
    </rPh>
    <phoneticPr fontId="1"/>
  </si>
  <si>
    <t>ミドボン充填価格</t>
    <rPh sb="0" eb="4">
      <t>ミドボン</t>
    </rPh>
    <phoneticPr fontId="1"/>
  </si>
  <si>
    <t>プッシュ</t>
    <phoneticPr fontId="1"/>
  </si>
  <si>
    <t>カートリッジ消費日数</t>
    <rPh sb="0" eb="2">
      <t>ナンニチ</t>
    </rPh>
    <phoneticPr fontId="1"/>
  </si>
  <si>
    <t>炭酸箱買い２４本の値段</t>
    <rPh sb="0" eb="2">
      <t>タンサン</t>
    </rPh>
    <phoneticPr fontId="1"/>
  </si>
  <si>
    <t>500ml一本当たり</t>
    <phoneticPr fontId="1"/>
  </si>
  <si>
    <t>ソーダストリーム</t>
    <phoneticPr fontId="1"/>
  </si>
  <si>
    <t>ガスシリンダー容量</t>
    <rPh sb="0" eb="2">
      <t>ヨウリョウ</t>
    </rPh>
    <phoneticPr fontId="1"/>
  </si>
  <si>
    <t>ミドボンでガスシリンダー何本分？</t>
    <phoneticPr fontId="1"/>
  </si>
  <si>
    <t>ガスシリンダー炭酸水容量</t>
    <rPh sb="0" eb="2">
      <t>ガスシリンダー</t>
    </rPh>
    <phoneticPr fontId="1"/>
  </si>
  <si>
    <t>６０L用です</t>
    <rPh sb="0" eb="1">
      <t>ヨウ</t>
    </rPh>
    <phoneticPr fontId="1"/>
  </si>
  <si>
    <t>1日に消費する炭酸水量</t>
    <rPh sb="0" eb="1">
      <t>ノムリョウ</t>
    </rPh>
    <phoneticPr fontId="1"/>
  </si>
  <si>
    <t>１プッシュで普通炭酸、２プッシュで強炭酸</t>
    <rPh sb="0" eb="2">
      <t>フツウ</t>
    </rPh>
    <phoneticPr fontId="1"/>
  </si>
  <si>
    <t>ガスシリンダー６０Lで実際は６０Lも作れないので、ガスシリンダーが空になるまでの日数から係数を調整してください</t>
    <rPh sb="0" eb="2">
      <t>ジッサイ</t>
    </rPh>
    <phoneticPr fontId="1"/>
  </si>
  <si>
    <t>日</t>
    <rPh sb="0" eb="1">
      <t>ニチ</t>
    </rPh>
    <phoneticPr fontId="1"/>
  </si>
  <si>
    <t>円</t>
    <rPh sb="0" eb="1">
      <t>エン</t>
    </rPh>
    <phoneticPr fontId="1"/>
  </si>
  <si>
    <t>ガスシリンダーが空になるまでの日数</t>
    <rPh sb="0" eb="1">
      <t>カラニ</t>
    </rPh>
    <phoneticPr fontId="1"/>
  </si>
  <si>
    <t>ミドボン使用期間</t>
    <rPh sb="0" eb="2">
      <t>シヨウ</t>
    </rPh>
    <phoneticPr fontId="1"/>
  </si>
  <si>
    <t>1日あたりの費用</t>
    <rPh sb="0" eb="2">
      <t>ネダン</t>
    </rPh>
    <phoneticPr fontId="1"/>
  </si>
  <si>
    <t>（参考）500mlあたり費用(普通炭酸の場合)</t>
    <rPh sb="0" eb="1">
      <t>サンコウネダン</t>
    </rPh>
    <phoneticPr fontId="1"/>
  </si>
  <si>
    <t>（参考）500mlあたり費用(強炭酸の場合)</t>
    <rPh sb="0" eb="1">
      <t>サンコウネダン</t>
    </rPh>
    <phoneticPr fontId="1"/>
  </si>
  <si>
    <t>６０Lガスシリンダーで一本分の値段です</t>
    <rPh sb="0" eb="3">
      <t>イッポンブn</t>
    </rPh>
    <phoneticPr fontId="1"/>
  </si>
  <si>
    <t>箱買いした場合の費用です</t>
    <rPh sb="0" eb="2">
      <t>バアイ</t>
    </rPh>
    <phoneticPr fontId="1"/>
  </si>
  <si>
    <t>５００ml一本当たりの費用です</t>
    <rPh sb="0" eb="3">
      <t>イッポンアタリ</t>
    </rPh>
    <phoneticPr fontId="1"/>
  </si>
  <si>
    <t>ミドボン（炭酸ガスボンベ）で炭酸水を作った時の費用計算</t>
    <rPh sb="0" eb="2">
      <t>タンサン</t>
    </rPh>
    <phoneticPr fontId="1"/>
  </si>
  <si>
    <t>ガスシリンダー交換費用</t>
    <phoneticPr fontId="1"/>
  </si>
  <si>
    <t>ソーダストリームのガスシリンダーで炭酸水を作った時の費用計算</t>
    <rPh sb="0" eb="2">
      <t>コウカn</t>
    </rPh>
    <phoneticPr fontId="1"/>
  </si>
  <si>
    <t>炭酸ペットボトルの費用</t>
    <rPh sb="0" eb="2">
      <t>タンサン</t>
    </rPh>
    <phoneticPr fontId="1"/>
  </si>
  <si>
    <t>ガスボンベを最後まで使い切ったときの本数です</t>
    <rPh sb="0" eb="2">
      <t>サイゴ</t>
    </rPh>
    <phoneticPr fontId="1"/>
  </si>
  <si>
    <t>1日の消費量を記入してください</t>
    <rPh sb="0" eb="3">
      <t>ショウヒリョウ</t>
    </rPh>
    <phoneticPr fontId="1"/>
  </si>
  <si>
    <t>デポジット５０００円を抜いた値段を記入してください</t>
    <rPh sb="0" eb="1">
      <t>エン</t>
    </rPh>
    <phoneticPr fontId="1"/>
  </si>
  <si>
    <t>５年続けた時のトータルコスト</t>
    <rPh sb="0" eb="1">
      <t>ツヅケルト</t>
    </rPh>
    <phoneticPr fontId="1"/>
  </si>
  <si>
    <t>初年度にかかるコスト</t>
    <rPh sb="0" eb="1">
      <t>ショネンド</t>
    </rPh>
    <phoneticPr fontId="1"/>
  </si>
  <si>
    <t>年間あたり炭酸水のコスト</t>
    <rPh sb="0" eb="2">
      <t>ネンカn</t>
    </rPh>
    <phoneticPr fontId="1"/>
  </si>
  <si>
    <t>初期コスト（ソーダマシン費用）</t>
    <rPh sb="0" eb="2">
      <t>ヒヨウ</t>
    </rPh>
    <phoneticPr fontId="1"/>
  </si>
  <si>
    <t>ミドボンの場合アダプタ費用も入れてください</t>
    <rPh sb="0" eb="2">
      <t>バアイ</t>
    </rPh>
    <phoneticPr fontId="1"/>
  </si>
  <si>
    <t>ミドボン炭酸水</t>
    <rPh sb="0" eb="3">
      <t>タンサンスイ</t>
    </rPh>
    <phoneticPr fontId="1"/>
  </si>
  <si>
    <t>ペットボトル炭酸</t>
    <rPh sb="0" eb="2">
      <t>タンサン</t>
    </rPh>
    <phoneticPr fontId="1"/>
  </si>
  <si>
    <t>炭酸水費用の比較表</t>
    <rPh sb="0" eb="2">
      <t>タンサン</t>
    </rPh>
    <phoneticPr fontId="1"/>
  </si>
  <si>
    <t>トータルコスト比較表</t>
    <rPh sb="0" eb="3">
      <t>ヒカクヒョウ</t>
    </rPh>
    <phoneticPr fontId="1"/>
  </si>
  <si>
    <t>黄色セルが入力欄です</t>
    <rPh sb="0" eb="2">
      <t>キイロ</t>
    </rPh>
    <phoneticPr fontId="1"/>
  </si>
  <si>
    <t>普通炭酸ペットボトル５００ml換算の値段です</t>
    <rPh sb="0" eb="22">
      <t>カンザン</t>
    </rPh>
    <phoneticPr fontId="1"/>
  </si>
  <si>
    <t>強炭酸ペットボトル５００ml換算の値段です</t>
    <rPh sb="0" eb="21">
      <t>カンザン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</si>
</sst>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&quot;円&quot;"/>
  </numFmts>
  <fonts count="5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sz val="4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176" fontId="0" fillId="2" borderId="1" xfId="0" applyNumberFormat="1" applyFill="1" applyBorder="1">
      <alignment vertical="center"/>
    </xf>
    <xf numFmtId="176" fontId="2" fillId="3" borderId="1" xfId="0" applyNumberFormat="1" applyFont="1" applyFill="1" applyBorder="1">
      <alignment vertical="center"/>
    </xf>
    <xf numFmtId="177" fontId="0" fillId="2" borderId="1" xfId="0" applyNumberFormat="1" applyFill="1" applyBorder="1">
      <alignment vertical="center"/>
    </xf>
    <xf numFmtId="177" fontId="0" fillId="0" borderId="1" xfId="0" applyNumberFormat="1" applyBorder="1">
      <alignment vertical="center"/>
    </xf>
    <xf numFmtId="177" fontId="2" fillId="4" borderId="1" xfId="0" applyNumberFormat="1" applyFont="1" applyFill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D9D78-A66D-A04B-89A0-7B73FAC17602}">
  <sheetPr>
    <pageSetUpPr fitToPage="1"/>
  </sheetPr>
  <dimension ref="A1:F29"/>
  <sheetViews>
    <sheetView tabSelected="1" view="pageBreakPreview" zoomScaleNormal="59" zoomScaleSheetLayoutView="100" zoomScalePageLayoutView="50" workbookViewId="0">
      <selection activeCell="F29" sqref="F29"/>
    </sheetView>
  </sheetViews>
  <sheetFormatPr baseColWidth="10" defaultRowHeight="20"/>
  <cols>
    <col min="1" max="1" width="29.140625" customWidth="1"/>
    <col min="2" max="2" width="24.42578125" customWidth="1"/>
    <col min="3" max="5" width="12.7109375" customWidth="1"/>
    <col min="6" max="6" width="44.7109375" customWidth="1"/>
    <col min="7" max="7" width="3.5703125" customWidth="1"/>
  </cols>
  <sheetData>
    <row r="1" spans="1:6">
      <c r="A1" s="11" t="s">
        <v>45</v>
      </c>
    </row>
    <row r="2" spans="1:6" ht="62" customHeight="1">
      <c r="A2" s="21" t="s">
        <v>43</v>
      </c>
      <c r="B2" s="21"/>
      <c r="C2" s="21"/>
      <c r="D2" s="21"/>
      <c r="E2" s="21"/>
      <c r="F2" s="21"/>
    </row>
    <row r="3" spans="1:6" ht="20" customHeight="1">
      <c r="A3" s="19" t="s">
        <v>29</v>
      </c>
      <c r="B3" s="12" t="s">
        <v>0</v>
      </c>
      <c r="C3" s="13"/>
      <c r="D3" s="3">
        <v>5000</v>
      </c>
      <c r="E3" s="1" t="s">
        <v>2</v>
      </c>
      <c r="F3" s="1"/>
    </row>
    <row r="4" spans="1:6">
      <c r="A4" s="19"/>
      <c r="B4" s="12" t="s">
        <v>12</v>
      </c>
      <c r="C4" s="13"/>
      <c r="D4" s="3">
        <v>410</v>
      </c>
      <c r="E4" s="1" t="s">
        <v>2</v>
      </c>
      <c r="F4" s="1"/>
    </row>
    <row r="5" spans="1:6">
      <c r="A5" s="19"/>
      <c r="B5" s="12" t="s">
        <v>13</v>
      </c>
      <c r="C5" s="13"/>
      <c r="D5" s="3">
        <f>D3/D4</f>
        <v>12.195121951219512</v>
      </c>
      <c r="E5" s="1" t="s">
        <v>3</v>
      </c>
      <c r="F5" s="1" t="s">
        <v>33</v>
      </c>
    </row>
    <row r="6" spans="1:6">
      <c r="A6" s="19"/>
      <c r="B6" s="12" t="s">
        <v>14</v>
      </c>
      <c r="C6" s="13"/>
      <c r="D6" s="3">
        <v>60000</v>
      </c>
      <c r="E6" s="1" t="s">
        <v>1</v>
      </c>
      <c r="F6" s="1" t="s">
        <v>15</v>
      </c>
    </row>
    <row r="7" spans="1:6">
      <c r="A7" s="19"/>
      <c r="B7" s="12" t="s">
        <v>16</v>
      </c>
      <c r="C7" s="13"/>
      <c r="D7" s="4">
        <v>1000</v>
      </c>
      <c r="E7" s="1" t="s">
        <v>1</v>
      </c>
      <c r="F7" s="1" t="s">
        <v>34</v>
      </c>
    </row>
    <row r="8" spans="1:6">
      <c r="A8" s="19"/>
      <c r="B8" s="12" t="s">
        <v>4</v>
      </c>
      <c r="C8" s="13"/>
      <c r="D8" s="4">
        <v>2</v>
      </c>
      <c r="E8" s="1" t="s">
        <v>7</v>
      </c>
      <c r="F8" s="1" t="s">
        <v>17</v>
      </c>
    </row>
    <row r="9" spans="1:6" ht="63" customHeight="1">
      <c r="A9" s="19"/>
      <c r="B9" s="12" t="s">
        <v>5</v>
      </c>
      <c r="C9" s="13"/>
      <c r="D9" s="4">
        <v>1.5</v>
      </c>
      <c r="E9" s="1"/>
      <c r="F9" s="2" t="s">
        <v>18</v>
      </c>
    </row>
    <row r="10" spans="1:6" ht="20" customHeight="1">
      <c r="A10" s="19"/>
      <c r="B10" s="12" t="s">
        <v>8</v>
      </c>
      <c r="C10" s="13"/>
      <c r="D10" s="3">
        <f>D6/D7/D8/D9</f>
        <v>20</v>
      </c>
      <c r="E10" s="1" t="s">
        <v>19</v>
      </c>
      <c r="F10" s="1" t="s">
        <v>21</v>
      </c>
    </row>
    <row r="11" spans="1:6">
      <c r="A11" s="19"/>
      <c r="B11" s="12" t="s">
        <v>22</v>
      </c>
      <c r="C11" s="13"/>
      <c r="D11" s="3">
        <f>D10*D5</f>
        <v>243.90243902439025</v>
      </c>
      <c r="E11" s="1" t="s">
        <v>19</v>
      </c>
      <c r="F11" s="1"/>
    </row>
    <row r="12" spans="1:6">
      <c r="A12" s="19"/>
      <c r="B12" s="12" t="s">
        <v>6</v>
      </c>
      <c r="C12" s="13"/>
      <c r="D12" s="4">
        <v>3600</v>
      </c>
      <c r="E12" s="1" t="s">
        <v>20</v>
      </c>
      <c r="F12" s="1" t="s">
        <v>35</v>
      </c>
    </row>
    <row r="13" spans="1:6">
      <c r="A13" s="19"/>
      <c r="B13" s="12" t="s">
        <v>23</v>
      </c>
      <c r="C13" s="13"/>
      <c r="D13" s="3">
        <f>D12/D11</f>
        <v>14.76</v>
      </c>
      <c r="E13" s="1" t="s">
        <v>20</v>
      </c>
      <c r="F13" s="1"/>
    </row>
    <row r="14" spans="1:6">
      <c r="A14" s="19"/>
      <c r="B14" s="12" t="s">
        <v>24</v>
      </c>
      <c r="C14" s="13"/>
      <c r="D14" s="5">
        <f>D12*500*D9/(D6*D5)</f>
        <v>3.6899999999999995</v>
      </c>
      <c r="E14" s="1" t="s">
        <v>20</v>
      </c>
      <c r="F14" s="1" t="s">
        <v>46</v>
      </c>
    </row>
    <row r="15" spans="1:6">
      <c r="A15" s="19"/>
      <c r="B15" s="12" t="s">
        <v>25</v>
      </c>
      <c r="C15" s="13"/>
      <c r="D15" s="5">
        <f>D14*2</f>
        <v>7.379999999999999</v>
      </c>
      <c r="E15" s="1" t="s">
        <v>20</v>
      </c>
      <c r="F15" s="1" t="s">
        <v>47</v>
      </c>
    </row>
    <row r="16" spans="1:6">
      <c r="A16" s="9"/>
      <c r="B16" s="12"/>
      <c r="C16" s="13"/>
      <c r="D16" s="3"/>
      <c r="E16" s="1"/>
      <c r="F16" s="1"/>
    </row>
    <row r="17" spans="1:6">
      <c r="A17" s="19" t="s">
        <v>31</v>
      </c>
      <c r="B17" s="12" t="s">
        <v>30</v>
      </c>
      <c r="C17" s="13"/>
      <c r="D17" s="4">
        <v>2000</v>
      </c>
      <c r="E17" s="1" t="s">
        <v>20</v>
      </c>
      <c r="F17" s="1" t="s">
        <v>26</v>
      </c>
    </row>
    <row r="18" spans="1:6">
      <c r="A18" s="19"/>
      <c r="B18" s="12" t="s">
        <v>23</v>
      </c>
      <c r="C18" s="13"/>
      <c r="D18" s="5">
        <f>D17/D10</f>
        <v>100</v>
      </c>
      <c r="E18" s="1" t="s">
        <v>20</v>
      </c>
      <c r="F18" s="1"/>
    </row>
    <row r="19" spans="1:6">
      <c r="A19" s="9"/>
      <c r="B19" s="12"/>
      <c r="C19" s="13"/>
      <c r="D19" s="3"/>
      <c r="E19" s="1"/>
      <c r="F19" s="1"/>
    </row>
    <row r="20" spans="1:6">
      <c r="A20" s="20" t="s">
        <v>32</v>
      </c>
      <c r="B20" s="12" t="s">
        <v>9</v>
      </c>
      <c r="C20" s="13"/>
      <c r="D20" s="4">
        <v>1600</v>
      </c>
      <c r="E20" s="1" t="s">
        <v>20</v>
      </c>
      <c r="F20" s="1" t="s">
        <v>27</v>
      </c>
    </row>
    <row r="21" spans="1:6">
      <c r="A21" s="20"/>
      <c r="B21" s="12" t="s">
        <v>10</v>
      </c>
      <c r="C21" s="13"/>
      <c r="D21" s="4">
        <f>D20/24</f>
        <v>66.666666666666671</v>
      </c>
      <c r="E21" s="1" t="s">
        <v>20</v>
      </c>
      <c r="F21" s="1" t="s">
        <v>28</v>
      </c>
    </row>
    <row r="22" spans="1:6">
      <c r="A22" s="20"/>
      <c r="B22" s="12" t="s">
        <v>23</v>
      </c>
      <c r="C22" s="13"/>
      <c r="D22" s="5">
        <f>D21*D7/500</f>
        <v>133.33333333333334</v>
      </c>
      <c r="E22" s="1" t="s">
        <v>20</v>
      </c>
      <c r="F22" s="1"/>
    </row>
    <row r="24" spans="1:6" ht="82">
      <c r="A24" s="14" t="s">
        <v>44</v>
      </c>
      <c r="B24" s="15"/>
      <c r="C24" s="15"/>
      <c r="D24" s="15"/>
      <c r="E24" s="15"/>
      <c r="F24" s="16"/>
    </row>
    <row r="25" spans="1:6" ht="42">
      <c r="A25" s="17"/>
      <c r="B25" s="18"/>
      <c r="C25" s="10" t="s">
        <v>41</v>
      </c>
      <c r="D25" s="10" t="s">
        <v>11</v>
      </c>
      <c r="E25" s="10" t="s">
        <v>42</v>
      </c>
      <c r="F25" s="1"/>
    </row>
    <row r="26" spans="1:6" ht="21">
      <c r="A26" s="12" t="s">
        <v>39</v>
      </c>
      <c r="B26" s="13"/>
      <c r="C26" s="6">
        <v>12000</v>
      </c>
      <c r="D26" s="6">
        <v>10000</v>
      </c>
      <c r="E26" s="7">
        <v>0</v>
      </c>
      <c r="F26" s="2" t="s">
        <v>40</v>
      </c>
    </row>
    <row r="27" spans="1:6">
      <c r="A27" s="12" t="s">
        <v>38</v>
      </c>
      <c r="B27" s="13"/>
      <c r="C27" s="7">
        <f>D13*365</f>
        <v>5387.4</v>
      </c>
      <c r="D27" s="7">
        <f>D18*365</f>
        <v>36500</v>
      </c>
      <c r="E27" s="7">
        <f>D22*365</f>
        <v>48666.666666666672</v>
      </c>
      <c r="F27" s="1"/>
    </row>
    <row r="28" spans="1:6">
      <c r="A28" s="12" t="s">
        <v>37</v>
      </c>
      <c r="B28" s="13"/>
      <c r="C28" s="8">
        <f>C26+C27</f>
        <v>17387.400000000001</v>
      </c>
      <c r="D28" s="8">
        <f>D26+D27</f>
        <v>46500</v>
      </c>
      <c r="E28" s="8">
        <f>E26+E27</f>
        <v>48666.666666666672</v>
      </c>
      <c r="F28" s="1"/>
    </row>
    <row r="29" spans="1:6">
      <c r="A29" s="12" t="s">
        <v>36</v>
      </c>
      <c r="B29" s="13"/>
      <c r="C29" s="8">
        <f>C26+C27*5</f>
        <v>38937</v>
      </c>
      <c r="D29" s="8">
        <f>D26+D27*5</f>
        <v>192500</v>
      </c>
      <c r="E29" s="8">
        <f>E26+E27*5</f>
        <v>243333.33333333337</v>
      </c>
      <c r="F29" s="1"/>
    </row>
  </sheetData>
  <mergeCells count="30">
    <mergeCell ref="A3:A15"/>
    <mergeCell ref="A17:A18"/>
    <mergeCell ref="A20:A22"/>
    <mergeCell ref="A2:F2"/>
    <mergeCell ref="B3:C3"/>
    <mergeCell ref="B4:C4"/>
    <mergeCell ref="B5:C5"/>
    <mergeCell ref="B6:C6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A27:B27"/>
    <mergeCell ref="A28:B28"/>
    <mergeCell ref="A29:B29"/>
    <mergeCell ref="A24:F24"/>
    <mergeCell ref="B19:C19"/>
    <mergeCell ref="B20:C20"/>
    <mergeCell ref="B21:C21"/>
    <mergeCell ref="B22:C22"/>
    <mergeCell ref="A25:B25"/>
    <mergeCell ref="A26:B26"/>
  </mergeCells>
  <phoneticPr fontId="1"/>
  <pageMargins left="0.7" right="0.7" top="0.75" bottom="0.75" header="0.3" footer="0.3"/>
  <pageSetup paperSize="9" scale="64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2021-02-05T07:00:18Z</dcterms:created>
  <dcterms:modified xsi:type="dcterms:W3CDTF">2021-02-08T02:44:48Z</dcterms:modified>
</cp:coreProperties>
</file>